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lupineadventure.sharepoint.com/sites/LupineAdventureCo-operative/Shared Documents/L Drive/Areas of Work/DofE/Resources/Route card/"/>
    </mc:Choice>
  </mc:AlternateContent>
  <xr:revisionPtr revIDLastSave="21" documentId="14_{1BC0EF0E-0AAE-45FF-84CD-42AEEBEB015A}" xr6:coauthVersionLast="47" xr6:coauthVersionMax="47" xr10:uidLastSave="{425C733F-6AFE-420D-B709-42BEA70B6077}"/>
  <bookViews>
    <workbookView xWindow="-110" yWindow="-110" windowWidth="19420" windowHeight="10420" xr2:uid="{00000000-000D-0000-FFFF-FFFF00000000}"/>
  </bookViews>
  <sheets>
    <sheet name="Sheet 1" sheetId="1" r:id="rId1"/>
  </sheets>
  <definedNames>
    <definedName name="_xlnm.Print_Area" localSheetId="0">'Sheet 1'!$A$1:$O$31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G6" i="1"/>
  <c r="E8" i="1"/>
  <c r="G8" i="1"/>
  <c r="E10" i="1"/>
  <c r="G10" i="1"/>
  <c r="E12" i="1"/>
  <c r="G12" i="1"/>
  <c r="I12" i="1"/>
  <c r="E14" i="1"/>
  <c r="G14" i="1"/>
  <c r="E16" i="1"/>
  <c r="G16" i="1"/>
  <c r="I16" i="1"/>
  <c r="E18" i="1"/>
  <c r="G18" i="1"/>
  <c r="I18" i="1"/>
  <c r="J18" i="1"/>
  <c r="E20" i="1"/>
  <c r="G20" i="1"/>
  <c r="I20" i="1"/>
  <c r="J20" i="1"/>
  <c r="E22" i="1"/>
  <c r="G22" i="1"/>
  <c r="I22" i="1"/>
  <c r="J22" i="1"/>
  <c r="F24" i="1"/>
  <c r="H24" i="1"/>
  <c r="D24" i="1"/>
  <c r="I14" i="1"/>
  <c r="I10" i="1"/>
  <c r="I8" i="1"/>
  <c r="I6" i="1"/>
  <c r="G24" i="1"/>
  <c r="E24" i="1"/>
  <c r="I24" i="1"/>
  <c r="J6" i="1"/>
  <c r="J8" i="1"/>
  <c r="J10" i="1"/>
  <c r="J12" i="1"/>
  <c r="J14" i="1"/>
  <c r="J16" i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Godfrey</author>
  </authors>
  <commentList>
    <comment ref="D6" authorId="0" shapeId="0" xr:uid="{986C9E51-B9B6-46EE-B3AE-17745BED5580}">
      <text>
        <r>
          <rPr>
            <sz val="9"/>
            <color indexed="81"/>
            <rFont val="Tahoma"/>
            <family val="2"/>
          </rPr>
          <t xml:space="preserve">This column needs a number only. If the leg is 1.7 km long, just put </t>
        </r>
        <r>
          <rPr>
            <b/>
            <sz val="9"/>
            <color indexed="81"/>
            <rFont val="Tahoma"/>
            <charset val="1"/>
          </rPr>
          <t xml:space="preserve">1.7
</t>
        </r>
        <r>
          <rPr>
            <sz val="9"/>
            <color indexed="81"/>
            <rFont val="Tahoma"/>
            <family val="2"/>
          </rPr>
          <t xml:space="preserve">If you end up skipping a line you will need to put a 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 in this column for subsequent rows to work</t>
        </r>
      </text>
    </comment>
    <comment ref="F6" authorId="0" shapeId="0" xr:uid="{3D7B51B8-92AC-4316-8BA8-C0AEBECAED5C}">
      <text>
        <r>
          <rPr>
            <sz val="9"/>
            <color indexed="81"/>
            <rFont val="Tahoma"/>
            <family val="2"/>
          </rPr>
          <t xml:space="preserve">This column can be left blank or needs a number only. If the total height climbed on a leg is 50m then put </t>
        </r>
        <r>
          <rPr>
            <b/>
            <sz val="9"/>
            <color indexed="81"/>
            <rFont val="Tahoma"/>
            <family val="2"/>
          </rPr>
          <t>50</t>
        </r>
      </text>
    </comment>
    <comment ref="H6" authorId="0" shapeId="0" xr:uid="{B43155EF-8333-4FD8-8A31-1EF63836F45A}">
      <text>
        <r>
          <rPr>
            <sz val="9"/>
            <color indexed="81"/>
            <rFont val="Tahoma"/>
            <family val="2"/>
          </rPr>
          <t xml:space="preserve">This column can be left blank or needs to be a number of minutes. For 15 minutes put </t>
        </r>
        <r>
          <rPr>
            <b/>
            <sz val="9"/>
            <color indexed="81"/>
            <rFont val="Tahoma"/>
            <family val="2"/>
          </rPr>
          <t>0:15</t>
        </r>
      </text>
    </comment>
  </commentList>
</comments>
</file>

<file path=xl/sharedStrings.xml><?xml version="1.0" encoding="utf-8"?>
<sst xmlns="http://schemas.openxmlformats.org/spreadsheetml/2006/main" count="44" uniqueCount="27">
  <si>
    <t>Distance in km</t>
  </si>
  <si>
    <t>Time estimated</t>
  </si>
  <si>
    <t>Height climbed metres</t>
  </si>
  <si>
    <t>Time at End of Leg</t>
  </si>
  <si>
    <t>Escape in Emergency to:</t>
  </si>
  <si>
    <t>GR</t>
  </si>
  <si>
    <t>TO</t>
  </si>
  <si>
    <t>TOTALS FOR DAY</t>
  </si>
  <si>
    <t>Group Members</t>
  </si>
  <si>
    <t>Date:</t>
  </si>
  <si>
    <t>Lupine Adventure Co-operative route card</t>
  </si>
  <si>
    <t>Walking Speed in KM/h</t>
  </si>
  <si>
    <r>
      <t xml:space="preserve">ROUTE INFORMATION
</t>
    </r>
    <r>
      <rPr>
        <sz val="8"/>
        <rFont val="Arial"/>
        <family val="2"/>
      </rPr>
      <t>Include your handrails, tick features, catchments and overshoots.</t>
    </r>
  </si>
  <si>
    <t>Time added (in seconds) per 10m of height climbed</t>
  </si>
  <si>
    <t>Extra time estimated for height</t>
  </si>
  <si>
    <t>Direction or rough bearing of leg</t>
  </si>
  <si>
    <t>Total time for Leg</t>
  </si>
  <si>
    <t>Time for Stops, Meals, (h:mm)</t>
  </si>
  <si>
    <t xml:space="preserve">Supervisor's Name, Location,  Phone: </t>
  </si>
  <si>
    <t>of</t>
  </si>
  <si>
    <t>Team Name:</t>
  </si>
  <si>
    <t>Day of venture</t>
  </si>
  <si>
    <t>Emergency Phone Numbers</t>
  </si>
  <si>
    <t>Start Time:</t>
  </si>
  <si>
    <t>Start:</t>
  </si>
  <si>
    <r>
      <t xml:space="preserve">NOTES 
1.  Start a new route card for each day.
2.  </t>
    </r>
    <r>
      <rPr>
        <i/>
        <sz val="10"/>
        <rFont val="Arial"/>
        <family val="2"/>
      </rPr>
      <t>Escape in Emergency</t>
    </r>
    <r>
      <rPr>
        <sz val="10"/>
        <rFont val="Arial"/>
        <family val="2"/>
      </rPr>
      <t xml:space="preserve"> - insert only those places to which an escape may be attempted in an emergency.
3.  Time is added for height </t>
    </r>
    <r>
      <rPr>
        <b/>
        <sz val="10"/>
        <rFont val="Arial"/>
        <family val="2"/>
      </rPr>
      <t xml:space="preserve">climbed </t>
    </r>
    <r>
      <rPr>
        <sz val="10"/>
        <rFont val="Arial"/>
        <family val="2"/>
      </rPr>
      <t xml:space="preserve">only. If you go up 40m down 20m and then up 30m, height climbed = 70m.
4. Explorations may be detailed in the </t>
    </r>
    <r>
      <rPr>
        <i/>
        <sz val="10"/>
        <rFont val="Arial"/>
        <family val="2"/>
      </rPr>
      <t>Route Information</t>
    </r>
    <r>
      <rPr>
        <sz val="10"/>
        <rFont val="Arial"/>
        <family val="2"/>
      </rPr>
      <t xml:space="preserve"> of a new row. 
Excel file downloaded from www.lupineadventure.co.uk </t>
    </r>
  </si>
  <si>
    <t>Version 3.5 (March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</si>
</sst>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Trebuchet MS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/>
    <xf numFmtId="164" fontId="0" fillId="0" borderId="1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4" fillId="0" borderId="0" xfId="0" applyFont="1"/>
    <xf numFmtId="20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textRotation="90" wrapText="1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10" xfId="0" applyBorder="1"/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20" fontId="4" fillId="0" borderId="27" xfId="0" applyNumberFormat="1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20" fontId="0" fillId="0" borderId="27" xfId="0" applyNumberForma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38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3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39" xfId="0" applyFont="1" applyBorder="1" applyAlignment="1">
      <alignment horizontal="center" textRotation="90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40" xfId="0" applyBorder="1" applyAlignment="1">
      <alignment horizontal="center" wrapText="1"/>
    </xf>
    <xf numFmtId="0" fontId="0" fillId="0" borderId="26" xfId="0" applyBorder="1"/>
    <xf numFmtId="0" fontId="0" fillId="0" borderId="4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" fillId="0" borderId="2" xfId="0" applyFont="1" applyBorder="1" applyAlignment="1">
      <alignment horizontal="center" textRotation="90" wrapText="1" shrinkToFit="1"/>
    </xf>
    <xf numFmtId="164" fontId="0" fillId="0" borderId="27" xfId="0" applyNumberFormat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="75" zoomScaleNormal="75" workbookViewId="0">
      <selection activeCell="J1" sqref="J1:O1"/>
    </sheetView>
  </sheetViews>
  <sheetFormatPr defaultColWidth="8.81640625" defaultRowHeight="12.5" x14ac:dyDescent="0.25"/>
  <cols>
    <col min="1" max="1" width="6.1796875" customWidth="1"/>
    <col min="2" max="2" width="27.81640625" customWidth="1"/>
    <col min="3" max="3" width="6.453125" customWidth="1"/>
    <col min="4" max="5" width="7" customWidth="1"/>
    <col min="6" max="6" width="6.26953125" customWidth="1"/>
    <col min="7" max="7" width="7" customWidth="1"/>
    <col min="8" max="9" width="7.26953125" customWidth="1"/>
    <col min="10" max="10" width="7.453125" customWidth="1"/>
    <col min="13" max="13" width="2.26953125" customWidth="1"/>
    <col min="14" max="14" width="25.453125" customWidth="1"/>
    <col min="15" max="15" width="13.7265625" customWidth="1"/>
  </cols>
  <sheetData>
    <row r="1" spans="1:21" ht="19.5" thickBot="1" x14ac:dyDescent="0.5">
      <c r="A1" s="77" t="s">
        <v>10</v>
      </c>
      <c r="B1" s="78"/>
      <c r="C1" s="78"/>
      <c r="D1" s="78"/>
      <c r="E1" s="78"/>
      <c r="F1" s="79"/>
      <c r="G1" s="85" t="s">
        <v>20</v>
      </c>
      <c r="H1" s="86"/>
      <c r="I1" s="86"/>
      <c r="J1" s="78"/>
      <c r="K1" s="78"/>
      <c r="L1" s="78"/>
      <c r="M1" s="78"/>
      <c r="N1" s="78"/>
      <c r="O1" s="79"/>
    </row>
    <row r="2" spans="1:21" ht="22.5" customHeight="1" thickBot="1" x14ac:dyDescent="0.3">
      <c r="A2" s="75" t="s">
        <v>21</v>
      </c>
      <c r="B2" s="76"/>
      <c r="C2" s="14"/>
      <c r="D2" s="15" t="s">
        <v>19</v>
      </c>
      <c r="E2" s="83"/>
      <c r="F2" s="84"/>
      <c r="G2" s="80" t="s">
        <v>11</v>
      </c>
      <c r="H2" s="81"/>
      <c r="I2" s="81"/>
      <c r="J2" s="16">
        <v>3</v>
      </c>
      <c r="K2" s="89" t="s">
        <v>13</v>
      </c>
      <c r="L2" s="90"/>
      <c r="M2" s="90"/>
      <c r="N2" s="90"/>
      <c r="O2" s="17">
        <v>60</v>
      </c>
    </row>
    <row r="3" spans="1:21" ht="27" customHeight="1" x14ac:dyDescent="0.25">
      <c r="A3" s="18" t="s">
        <v>9</v>
      </c>
      <c r="B3" s="19"/>
      <c r="C3" s="91" t="s">
        <v>15</v>
      </c>
      <c r="D3" s="38" t="s">
        <v>0</v>
      </c>
      <c r="E3" s="38" t="s">
        <v>1</v>
      </c>
      <c r="F3" s="38" t="s">
        <v>2</v>
      </c>
      <c r="G3" s="38" t="s">
        <v>14</v>
      </c>
      <c r="H3" s="38" t="s">
        <v>17</v>
      </c>
      <c r="I3" s="38" t="s">
        <v>16</v>
      </c>
      <c r="J3" s="82" t="s">
        <v>3</v>
      </c>
      <c r="K3" s="40" t="s">
        <v>12</v>
      </c>
      <c r="L3" s="41"/>
      <c r="M3" s="41"/>
      <c r="N3" s="42"/>
      <c r="O3" s="87" t="s">
        <v>4</v>
      </c>
    </row>
    <row r="4" spans="1:21" ht="31.5" customHeight="1" x14ac:dyDescent="0.25">
      <c r="A4" s="21" t="s">
        <v>24</v>
      </c>
      <c r="B4" s="20"/>
      <c r="C4" s="39"/>
      <c r="D4" s="39"/>
      <c r="E4" s="39"/>
      <c r="F4" s="39"/>
      <c r="G4" s="39"/>
      <c r="H4" s="39"/>
      <c r="I4" s="39"/>
      <c r="J4" s="39"/>
      <c r="K4" s="43"/>
      <c r="L4" s="44"/>
      <c r="M4" s="44"/>
      <c r="N4" s="45"/>
      <c r="O4" s="88"/>
    </row>
    <row r="5" spans="1:21" ht="20.25" customHeight="1" x14ac:dyDescent="0.25">
      <c r="A5" s="6" t="s">
        <v>5</v>
      </c>
      <c r="B5" s="9"/>
      <c r="C5" s="2"/>
      <c r="D5" s="2"/>
      <c r="E5" s="2"/>
      <c r="F5" s="2"/>
      <c r="G5" s="2"/>
      <c r="H5" s="94" t="s">
        <v>23</v>
      </c>
      <c r="I5" s="95"/>
      <c r="J5" s="13">
        <v>0.375</v>
      </c>
      <c r="K5" s="26"/>
      <c r="L5" s="27"/>
      <c r="M5" s="27"/>
      <c r="N5" s="27"/>
      <c r="O5" s="28"/>
    </row>
    <row r="6" spans="1:21" ht="20.25" customHeight="1" x14ac:dyDescent="0.25">
      <c r="A6" s="7" t="s">
        <v>6</v>
      </c>
      <c r="B6" s="10"/>
      <c r="C6" s="46"/>
      <c r="D6" s="54"/>
      <c r="E6" s="71" t="str">
        <f>IF(D6="","",D6/J$2/24)</f>
        <v/>
      </c>
      <c r="F6" s="54"/>
      <c r="G6" s="50" t="str">
        <f>IF(D6="","",((F6/10)*$O$2)/86400)</f>
        <v/>
      </c>
      <c r="H6" s="92"/>
      <c r="I6" s="71" t="str">
        <f>IF(D6="","",E6+G6+H6)</f>
        <v/>
      </c>
      <c r="J6" s="71" t="str">
        <f>IF(D6="","",J5+I6)</f>
        <v/>
      </c>
      <c r="K6" s="65"/>
      <c r="L6" s="66"/>
      <c r="M6" s="66"/>
      <c r="N6" s="67"/>
      <c r="O6" s="72"/>
    </row>
    <row r="7" spans="1:21" ht="19.5" customHeight="1" x14ac:dyDescent="0.25">
      <c r="A7" s="8" t="s">
        <v>5</v>
      </c>
      <c r="B7" s="11"/>
      <c r="C7" s="47"/>
      <c r="D7" s="55"/>
      <c r="E7" s="51"/>
      <c r="F7" s="55"/>
      <c r="G7" s="51"/>
      <c r="H7" s="93"/>
      <c r="I7" s="74"/>
      <c r="J7" s="74"/>
      <c r="K7" s="68"/>
      <c r="L7" s="69"/>
      <c r="M7" s="69"/>
      <c r="N7" s="70"/>
      <c r="O7" s="73"/>
    </row>
    <row r="8" spans="1:21" ht="20.25" customHeight="1" x14ac:dyDescent="0.25">
      <c r="A8" s="7" t="s">
        <v>6</v>
      </c>
      <c r="B8" s="10"/>
      <c r="C8" s="46"/>
      <c r="D8" s="54"/>
      <c r="E8" s="71" t="str">
        <f>IF(D8="","",D8/J$2/24)</f>
        <v/>
      </c>
      <c r="F8" s="54"/>
      <c r="G8" s="50" t="str">
        <f>IF(D8="","",((F8/10)*$O$2)/86400)</f>
        <v/>
      </c>
      <c r="H8" s="92"/>
      <c r="I8" s="71" t="str">
        <f>IF(D8="","",E8+G8+H8)</f>
        <v/>
      </c>
      <c r="J8" s="71" t="str">
        <f>IF(D8="","",J6+I8)</f>
        <v/>
      </c>
      <c r="K8" s="65"/>
      <c r="L8" s="66"/>
      <c r="M8" s="66"/>
      <c r="N8" s="67"/>
      <c r="O8" s="72"/>
    </row>
    <row r="9" spans="1:21" ht="19.5" customHeight="1" x14ac:dyDescent="0.25">
      <c r="A9" s="8" t="s">
        <v>5</v>
      </c>
      <c r="B9" s="9"/>
      <c r="C9" s="47"/>
      <c r="D9" s="55"/>
      <c r="E9" s="51"/>
      <c r="F9" s="55"/>
      <c r="G9" s="51"/>
      <c r="H9" s="93"/>
      <c r="I9" s="74"/>
      <c r="J9" s="51"/>
      <c r="K9" s="68"/>
      <c r="L9" s="69"/>
      <c r="M9" s="69"/>
      <c r="N9" s="70"/>
      <c r="O9" s="73"/>
    </row>
    <row r="10" spans="1:21" ht="19.5" customHeight="1" x14ac:dyDescent="0.25">
      <c r="A10" s="7" t="s">
        <v>6</v>
      </c>
      <c r="B10" s="10"/>
      <c r="C10" s="46"/>
      <c r="D10" s="54"/>
      <c r="E10" s="71" t="str">
        <f>IF(D10="","",D10/J$2/24)</f>
        <v/>
      </c>
      <c r="F10" s="54"/>
      <c r="G10" s="50" t="str">
        <f>IF(D10="","",((F10/10)*$O$2)/86400)</f>
        <v/>
      </c>
      <c r="H10" s="92"/>
      <c r="I10" s="71" t="str">
        <f>IF(D10="","",E10+G10+H10)</f>
        <v/>
      </c>
      <c r="J10" s="71" t="str">
        <f>IF(D10="","",J8+I10)</f>
        <v/>
      </c>
      <c r="K10" s="65"/>
      <c r="L10" s="66"/>
      <c r="M10" s="66"/>
      <c r="N10" s="67"/>
      <c r="O10" s="72"/>
    </row>
    <row r="11" spans="1:21" ht="19.5" customHeight="1" x14ac:dyDescent="0.25">
      <c r="A11" s="8" t="s">
        <v>5</v>
      </c>
      <c r="B11" s="9"/>
      <c r="C11" s="47"/>
      <c r="D11" s="55"/>
      <c r="E11" s="51"/>
      <c r="F11" s="55"/>
      <c r="G11" s="51"/>
      <c r="H11" s="93"/>
      <c r="I11" s="74"/>
      <c r="J11" s="51"/>
      <c r="K11" s="68"/>
      <c r="L11" s="69"/>
      <c r="M11" s="69"/>
      <c r="N11" s="70"/>
      <c r="O11" s="73"/>
    </row>
    <row r="12" spans="1:21" ht="19.5" customHeight="1" x14ac:dyDescent="0.25">
      <c r="A12" s="7" t="s">
        <v>6</v>
      </c>
      <c r="B12" s="10"/>
      <c r="C12" s="46"/>
      <c r="D12" s="54"/>
      <c r="E12" s="71" t="str">
        <f>IF(D12="","",D12/J$2/24)</f>
        <v/>
      </c>
      <c r="F12" s="54"/>
      <c r="G12" s="50" t="str">
        <f>IF(D12="","",((F12/10)*$O$2)/86400)</f>
        <v/>
      </c>
      <c r="H12" s="92"/>
      <c r="I12" s="71" t="str">
        <f>IF(D12="","",E12+G12+H12)</f>
        <v/>
      </c>
      <c r="J12" s="71" t="str">
        <f>IF(D12="","",J10+I12)</f>
        <v/>
      </c>
      <c r="K12" s="65"/>
      <c r="L12" s="66"/>
      <c r="M12" s="66"/>
      <c r="N12" s="67"/>
      <c r="O12" s="72"/>
    </row>
    <row r="13" spans="1:21" ht="19.5" customHeight="1" x14ac:dyDescent="0.25">
      <c r="A13" s="8" t="s">
        <v>5</v>
      </c>
      <c r="B13" s="9"/>
      <c r="C13" s="47"/>
      <c r="D13" s="55"/>
      <c r="E13" s="51"/>
      <c r="F13" s="55"/>
      <c r="G13" s="51"/>
      <c r="H13" s="93"/>
      <c r="I13" s="74"/>
      <c r="J13" s="51"/>
      <c r="K13" s="68"/>
      <c r="L13" s="69"/>
      <c r="M13" s="69"/>
      <c r="N13" s="70"/>
      <c r="O13" s="73"/>
      <c r="U13" s="12"/>
    </row>
    <row r="14" spans="1:21" ht="19.5" customHeight="1" x14ac:dyDescent="0.25">
      <c r="A14" s="7" t="s">
        <v>6</v>
      </c>
      <c r="B14" s="10"/>
      <c r="C14" s="46"/>
      <c r="D14" s="54"/>
      <c r="E14" s="71" t="str">
        <f>IF(D14="","",D14/J$2/24)</f>
        <v/>
      </c>
      <c r="F14" s="54"/>
      <c r="G14" s="50" t="str">
        <f>IF(D14="","",((F14/10)*$O$2)/86400)</f>
        <v/>
      </c>
      <c r="H14" s="92"/>
      <c r="I14" s="71" t="str">
        <f>IF(D14="","",E14+G14+H14)</f>
        <v/>
      </c>
      <c r="J14" s="71" t="str">
        <f>IF(D14="","",J12+I14)</f>
        <v/>
      </c>
      <c r="K14" s="65"/>
      <c r="L14" s="66"/>
      <c r="M14" s="66"/>
      <c r="N14" s="67"/>
      <c r="O14" s="72"/>
    </row>
    <row r="15" spans="1:21" ht="19.5" customHeight="1" x14ac:dyDescent="0.25">
      <c r="A15" s="8" t="s">
        <v>5</v>
      </c>
      <c r="B15" s="23"/>
      <c r="C15" s="47"/>
      <c r="D15" s="55"/>
      <c r="E15" s="51"/>
      <c r="F15" s="55"/>
      <c r="G15" s="51"/>
      <c r="H15" s="93"/>
      <c r="I15" s="74"/>
      <c r="J15" s="51"/>
      <c r="K15" s="68"/>
      <c r="L15" s="69"/>
      <c r="M15" s="69"/>
      <c r="N15" s="70"/>
      <c r="O15" s="73"/>
    </row>
    <row r="16" spans="1:21" ht="20.25" customHeight="1" x14ac:dyDescent="0.25">
      <c r="A16" s="7" t="s">
        <v>6</v>
      </c>
      <c r="B16" s="22"/>
      <c r="C16" s="46"/>
      <c r="D16" s="54"/>
      <c r="E16" s="71" t="str">
        <f>IF(D16="","",D16/J$2/24)</f>
        <v/>
      </c>
      <c r="F16" s="54"/>
      <c r="G16" s="50" t="str">
        <f>IF(D16="","",((F16/10)*$O$2)/86400)</f>
        <v/>
      </c>
      <c r="H16" s="92"/>
      <c r="I16" s="71" t="str">
        <f>IF(D16="","",E16+G16+H16)</f>
        <v/>
      </c>
      <c r="J16" s="71" t="str">
        <f>IF(D16="","",J14+I16)</f>
        <v/>
      </c>
      <c r="K16" s="65"/>
      <c r="L16" s="66"/>
      <c r="M16" s="66"/>
      <c r="N16" s="67"/>
      <c r="O16" s="72"/>
    </row>
    <row r="17" spans="1:15" ht="20.25" customHeight="1" x14ac:dyDescent="0.25">
      <c r="A17" s="8" t="s">
        <v>5</v>
      </c>
      <c r="B17" s="9"/>
      <c r="C17" s="47"/>
      <c r="D17" s="55"/>
      <c r="E17" s="51"/>
      <c r="F17" s="55"/>
      <c r="G17" s="51"/>
      <c r="H17" s="93"/>
      <c r="I17" s="74"/>
      <c r="J17" s="51"/>
      <c r="K17" s="68"/>
      <c r="L17" s="69"/>
      <c r="M17" s="69"/>
      <c r="N17" s="70"/>
      <c r="O17" s="73"/>
    </row>
    <row r="18" spans="1:15" ht="20.25" customHeight="1" x14ac:dyDescent="0.25">
      <c r="A18" s="7" t="s">
        <v>6</v>
      </c>
      <c r="B18" s="10"/>
      <c r="C18" s="46"/>
      <c r="D18" s="54"/>
      <c r="E18" s="71" t="str">
        <f>IF(D18="","",D18/J$2/24)</f>
        <v/>
      </c>
      <c r="F18" s="54"/>
      <c r="G18" s="50" t="str">
        <f>IF(D18="","",((F18/10)*$O$2)/86400)</f>
        <v/>
      </c>
      <c r="H18" s="92"/>
      <c r="I18" s="71" t="str">
        <f>IF(D18="","",E18+G18+H18)</f>
        <v/>
      </c>
      <c r="J18" s="71" t="str">
        <f>IF(D18="","",J16+I18)</f>
        <v/>
      </c>
      <c r="K18" s="65"/>
      <c r="L18" s="66"/>
      <c r="M18" s="66"/>
      <c r="N18" s="67"/>
      <c r="O18" s="72"/>
    </row>
    <row r="19" spans="1:15" ht="20.25" customHeight="1" x14ac:dyDescent="0.25">
      <c r="A19" s="8" t="s">
        <v>5</v>
      </c>
      <c r="B19" s="9"/>
      <c r="C19" s="47"/>
      <c r="D19" s="55"/>
      <c r="E19" s="51"/>
      <c r="F19" s="55"/>
      <c r="G19" s="51"/>
      <c r="H19" s="93"/>
      <c r="I19" s="74"/>
      <c r="J19" s="51"/>
      <c r="K19" s="68"/>
      <c r="L19" s="69"/>
      <c r="M19" s="69"/>
      <c r="N19" s="70"/>
      <c r="O19" s="73"/>
    </row>
    <row r="20" spans="1:15" ht="20.25" customHeight="1" x14ac:dyDescent="0.25">
      <c r="A20" s="7" t="s">
        <v>6</v>
      </c>
      <c r="B20" s="10"/>
      <c r="C20" s="46"/>
      <c r="D20" s="54"/>
      <c r="E20" s="71" t="str">
        <f>IF(D20="","",D20/J$2/24)</f>
        <v/>
      </c>
      <c r="F20" s="54"/>
      <c r="G20" s="50" t="str">
        <f>IF(D20="","",((F20/10)*$O$2)/86400)</f>
        <v/>
      </c>
      <c r="H20" s="92"/>
      <c r="I20" s="71" t="str">
        <f>IF(D20="","",E20+G20+H20)</f>
        <v/>
      </c>
      <c r="J20" s="71" t="str">
        <f>IF(D20="","",J18+I20)</f>
        <v/>
      </c>
      <c r="K20" s="65"/>
      <c r="L20" s="66"/>
      <c r="M20" s="66"/>
      <c r="N20" s="67"/>
      <c r="O20" s="72"/>
    </row>
    <row r="21" spans="1:15" ht="19.5" customHeight="1" x14ac:dyDescent="0.25">
      <c r="A21" s="8" t="s">
        <v>5</v>
      </c>
      <c r="B21" s="9"/>
      <c r="C21" s="47"/>
      <c r="D21" s="55"/>
      <c r="E21" s="51"/>
      <c r="F21" s="55"/>
      <c r="G21" s="51"/>
      <c r="H21" s="93"/>
      <c r="I21" s="74"/>
      <c r="J21" s="51"/>
      <c r="K21" s="68"/>
      <c r="L21" s="69"/>
      <c r="M21" s="69"/>
      <c r="N21" s="70"/>
      <c r="O21" s="73"/>
    </row>
    <row r="22" spans="1:15" ht="19.5" customHeight="1" x14ac:dyDescent="0.25">
      <c r="A22" s="7" t="s">
        <v>6</v>
      </c>
      <c r="B22" s="10"/>
      <c r="C22" s="46"/>
      <c r="D22" s="54"/>
      <c r="E22" s="71" t="str">
        <f>IF(D22="","",D22/J$2/24)</f>
        <v/>
      </c>
      <c r="F22" s="54"/>
      <c r="G22" s="50" t="str">
        <f>IF(D22="","",((F22/10)*$O$2)/86400)</f>
        <v/>
      </c>
      <c r="H22" s="92"/>
      <c r="I22" s="71" t="str">
        <f>IF(D22="","",E22+G22+H22)</f>
        <v/>
      </c>
      <c r="J22" s="71" t="str">
        <f>IF(D22="","",J20+I22)</f>
        <v/>
      </c>
      <c r="K22" s="65"/>
      <c r="L22" s="66"/>
      <c r="M22" s="66"/>
      <c r="N22" s="67"/>
      <c r="O22" s="72"/>
    </row>
    <row r="23" spans="1:15" ht="19.5" customHeight="1" thickBot="1" x14ac:dyDescent="0.3">
      <c r="A23" s="8" t="s">
        <v>5</v>
      </c>
      <c r="B23" s="9"/>
      <c r="C23" s="47"/>
      <c r="D23" s="55"/>
      <c r="E23" s="51"/>
      <c r="F23" s="55"/>
      <c r="G23" s="51"/>
      <c r="H23" s="93"/>
      <c r="I23" s="74"/>
      <c r="J23" s="51"/>
      <c r="K23" s="68"/>
      <c r="L23" s="69"/>
      <c r="M23" s="69"/>
      <c r="N23" s="70"/>
      <c r="O23" s="73"/>
    </row>
    <row r="24" spans="1:15" ht="21" customHeight="1" thickTop="1" thickBot="1" x14ac:dyDescent="0.35">
      <c r="A24" s="33" t="s">
        <v>7</v>
      </c>
      <c r="B24" s="34"/>
      <c r="C24" s="35"/>
      <c r="D24" s="1">
        <f t="shared" ref="D24:I24" si="0">SUM(D6:D23)</f>
        <v>0</v>
      </c>
      <c r="E24" s="3">
        <f t="shared" si="0"/>
        <v>0</v>
      </c>
      <c r="F24" s="1">
        <f t="shared" si="0"/>
        <v>0</v>
      </c>
      <c r="G24" s="3">
        <f t="shared" si="0"/>
        <v>0</v>
      </c>
      <c r="H24" s="3">
        <f t="shared" si="0"/>
        <v>0</v>
      </c>
      <c r="I24" s="4">
        <f t="shared" si="0"/>
        <v>0</v>
      </c>
      <c r="J24" s="5">
        <f>MAX(J5:J23)</f>
        <v>0.375</v>
      </c>
      <c r="K24" s="56" t="s">
        <v>25</v>
      </c>
      <c r="L24" s="57"/>
      <c r="M24" s="57"/>
      <c r="N24" s="57"/>
      <c r="O24" s="58"/>
    </row>
    <row r="25" spans="1:15" ht="20.25" customHeight="1" thickTop="1" x14ac:dyDescent="0.25">
      <c r="A25" s="29" t="s">
        <v>18</v>
      </c>
      <c r="B25" s="30"/>
      <c r="C25" s="30"/>
      <c r="D25" s="30"/>
      <c r="E25" s="30"/>
      <c r="F25" s="30"/>
      <c r="G25" s="30"/>
      <c r="H25" s="30"/>
      <c r="I25" s="30"/>
      <c r="J25" s="36"/>
      <c r="K25" s="59"/>
      <c r="L25" s="60"/>
      <c r="M25" s="60"/>
      <c r="N25" s="60"/>
      <c r="O25" s="61"/>
    </row>
    <row r="26" spans="1:15" x14ac:dyDescent="0.25">
      <c r="A26" s="31"/>
      <c r="B26" s="32"/>
      <c r="C26" s="32"/>
      <c r="D26" s="32"/>
      <c r="E26" s="32"/>
      <c r="F26" s="32"/>
      <c r="G26" s="32"/>
      <c r="H26" s="32"/>
      <c r="I26" s="32"/>
      <c r="J26" s="37"/>
      <c r="K26" s="59"/>
      <c r="L26" s="60"/>
      <c r="M26" s="60"/>
      <c r="N26" s="60"/>
      <c r="O26" s="61"/>
    </row>
    <row r="27" spans="1:15" ht="20.25" customHeight="1" x14ac:dyDescent="0.25">
      <c r="A27" s="103" t="s">
        <v>8</v>
      </c>
      <c r="B27" s="104"/>
      <c r="C27" s="96">
        <v>1</v>
      </c>
      <c r="D27" s="97"/>
      <c r="E27" s="97"/>
      <c r="F27" s="97"/>
      <c r="G27" s="96">
        <v>2</v>
      </c>
      <c r="H27" s="97"/>
      <c r="I27" s="97"/>
      <c r="J27" s="98"/>
      <c r="K27" s="59"/>
      <c r="L27" s="60"/>
      <c r="M27" s="60"/>
      <c r="N27" s="60"/>
      <c r="O27" s="61"/>
    </row>
    <row r="28" spans="1:15" ht="20.25" customHeight="1" x14ac:dyDescent="0.25">
      <c r="A28" s="105">
        <v>3</v>
      </c>
      <c r="B28" s="98"/>
      <c r="C28" s="96">
        <v>4</v>
      </c>
      <c r="D28" s="97"/>
      <c r="E28" s="97"/>
      <c r="F28" s="98"/>
      <c r="G28" s="96">
        <v>5</v>
      </c>
      <c r="H28" s="97"/>
      <c r="I28" s="97"/>
      <c r="J28" s="98"/>
      <c r="K28" s="59"/>
      <c r="L28" s="60"/>
      <c r="M28" s="60"/>
      <c r="N28" s="60"/>
      <c r="O28" s="61"/>
    </row>
    <row r="29" spans="1:15" ht="20.25" customHeight="1" x14ac:dyDescent="0.25">
      <c r="A29" s="105">
        <v>6</v>
      </c>
      <c r="B29" s="98"/>
      <c r="C29" s="96">
        <v>7</v>
      </c>
      <c r="D29" s="97"/>
      <c r="E29" s="97"/>
      <c r="F29" s="97"/>
      <c r="G29" s="96">
        <v>8</v>
      </c>
      <c r="H29" s="97"/>
      <c r="I29" s="97"/>
      <c r="J29" s="98"/>
      <c r="K29" s="59"/>
      <c r="L29" s="60"/>
      <c r="M29" s="60"/>
      <c r="N29" s="60"/>
      <c r="O29" s="61"/>
    </row>
    <row r="30" spans="1:15" ht="20.25" customHeight="1" thickBot="1" x14ac:dyDescent="0.3">
      <c r="A30" s="99">
        <v>9</v>
      </c>
      <c r="B30" s="100"/>
      <c r="C30" s="101">
        <v>10</v>
      </c>
      <c r="D30" s="102"/>
      <c r="E30" s="102"/>
      <c r="F30" s="102"/>
      <c r="G30" s="101">
        <v>11</v>
      </c>
      <c r="H30" s="102"/>
      <c r="I30" s="102"/>
      <c r="J30" s="100"/>
      <c r="K30" s="62"/>
      <c r="L30" s="63"/>
      <c r="M30" s="63"/>
      <c r="N30" s="63"/>
      <c r="O30" s="64"/>
    </row>
    <row r="31" spans="1:15" ht="20.25" customHeight="1" thickBot="1" x14ac:dyDescent="0.3">
      <c r="A31" s="24" t="s">
        <v>22</v>
      </c>
      <c r="B31" s="25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48" t="s">
        <v>26</v>
      </c>
      <c r="O31" s="49"/>
    </row>
  </sheetData>
  <sheetProtection algorithmName="SHA-512" hashValue="T8Oi8jQd0pZhMwPWXmqwL25haga6RB/FMUA/siBFXrfkS6eZNlY8J9PwUR7l/7P9R1g1UUb301JxaiCYPZMGFw==" saltValue="ldceLcTATKA+JfPnRpX9BA==" spinCount="100000" sheet="1" formatCells="0" formatColumns="0" formatRows="0"/>
  <mergeCells count="128">
    <mergeCell ref="A30:B30"/>
    <mergeCell ref="C30:F30"/>
    <mergeCell ref="G30:J30"/>
    <mergeCell ref="K20:N21"/>
    <mergeCell ref="O20:O21"/>
    <mergeCell ref="C20:C21"/>
    <mergeCell ref="D20:D21"/>
    <mergeCell ref="E20:E21"/>
    <mergeCell ref="F20:F21"/>
    <mergeCell ref="G20:G21"/>
    <mergeCell ref="K22:N23"/>
    <mergeCell ref="O22:O23"/>
    <mergeCell ref="F22:F23"/>
    <mergeCell ref="G22:G23"/>
    <mergeCell ref="H22:H23"/>
    <mergeCell ref="I22:I23"/>
    <mergeCell ref="C29:F29"/>
    <mergeCell ref="G29:J29"/>
    <mergeCell ref="A27:B27"/>
    <mergeCell ref="A29:B29"/>
    <mergeCell ref="H20:H21"/>
    <mergeCell ref="I20:I21"/>
    <mergeCell ref="J20:J21"/>
    <mergeCell ref="A28:B28"/>
    <mergeCell ref="C28:F28"/>
    <mergeCell ref="G28:J28"/>
    <mergeCell ref="C27:F27"/>
    <mergeCell ref="G27:J27"/>
    <mergeCell ref="I18:I19"/>
    <mergeCell ref="D22:D23"/>
    <mergeCell ref="C22:C23"/>
    <mergeCell ref="E6:E7"/>
    <mergeCell ref="G14:G15"/>
    <mergeCell ref="F16:F17"/>
    <mergeCell ref="E14:E15"/>
    <mergeCell ref="E16:E17"/>
    <mergeCell ref="E22:E23"/>
    <mergeCell ref="H6:H7"/>
    <mergeCell ref="F8:F9"/>
    <mergeCell ref="G8:G9"/>
    <mergeCell ref="D12:D13"/>
    <mergeCell ref="G18:G19"/>
    <mergeCell ref="H18:H19"/>
    <mergeCell ref="F18:F19"/>
    <mergeCell ref="F14:F15"/>
    <mergeCell ref="F6:F7"/>
    <mergeCell ref="C18:C19"/>
    <mergeCell ref="C10:C11"/>
    <mergeCell ref="C12:C13"/>
    <mergeCell ref="C14:C15"/>
    <mergeCell ref="G12:G13"/>
    <mergeCell ref="D18:D19"/>
    <mergeCell ref="E18:E19"/>
    <mergeCell ref="F10:F11"/>
    <mergeCell ref="G10:G11"/>
    <mergeCell ref="G16:G17"/>
    <mergeCell ref="I10:I11"/>
    <mergeCell ref="D14:D15"/>
    <mergeCell ref="H10:H11"/>
    <mergeCell ref="I16:I17"/>
    <mergeCell ref="D10:D11"/>
    <mergeCell ref="E10:E11"/>
    <mergeCell ref="I14:I15"/>
    <mergeCell ref="H5:I5"/>
    <mergeCell ref="I8:I9"/>
    <mergeCell ref="H8:H9"/>
    <mergeCell ref="D6:D7"/>
    <mergeCell ref="E8:E9"/>
    <mergeCell ref="J8:J9"/>
    <mergeCell ref="K8:N9"/>
    <mergeCell ref="E12:E13"/>
    <mergeCell ref="I12:I13"/>
    <mergeCell ref="J14:J15"/>
    <mergeCell ref="H14:H15"/>
    <mergeCell ref="F12:F13"/>
    <mergeCell ref="O16:O17"/>
    <mergeCell ref="H16:H17"/>
    <mergeCell ref="K6:N7"/>
    <mergeCell ref="H12:H13"/>
    <mergeCell ref="O18:O19"/>
    <mergeCell ref="O10:O11"/>
    <mergeCell ref="O12:O13"/>
    <mergeCell ref="O14:O15"/>
    <mergeCell ref="J10:J11"/>
    <mergeCell ref="K14:N15"/>
    <mergeCell ref="K16:N17"/>
    <mergeCell ref="J18:J19"/>
    <mergeCell ref="K10:N11"/>
    <mergeCell ref="J16:J17"/>
    <mergeCell ref="J12:J13"/>
    <mergeCell ref="O6:O7"/>
    <mergeCell ref="A2:B2"/>
    <mergeCell ref="A1:F1"/>
    <mergeCell ref="G2:I2"/>
    <mergeCell ref="J3:J4"/>
    <mergeCell ref="G3:G4"/>
    <mergeCell ref="E2:F2"/>
    <mergeCell ref="G1:I1"/>
    <mergeCell ref="J1:O1"/>
    <mergeCell ref="O3:O4"/>
    <mergeCell ref="K2:N2"/>
    <mergeCell ref="C3:C4"/>
    <mergeCell ref="D3:D4"/>
    <mergeCell ref="E3:E4"/>
    <mergeCell ref="A31:B31"/>
    <mergeCell ref="K5:O5"/>
    <mergeCell ref="A25:B26"/>
    <mergeCell ref="A24:C24"/>
    <mergeCell ref="C25:J26"/>
    <mergeCell ref="F3:F4"/>
    <mergeCell ref="I3:I4"/>
    <mergeCell ref="K3:N4"/>
    <mergeCell ref="H3:H4"/>
    <mergeCell ref="C6:C7"/>
    <mergeCell ref="N31:O31"/>
    <mergeCell ref="G6:G7"/>
    <mergeCell ref="C31:M31"/>
    <mergeCell ref="C8:C9"/>
    <mergeCell ref="C16:C17"/>
    <mergeCell ref="D8:D9"/>
    <mergeCell ref="K24:O30"/>
    <mergeCell ref="K12:N13"/>
    <mergeCell ref="D16:D17"/>
    <mergeCell ref="K18:N19"/>
    <mergeCell ref="J22:J23"/>
    <mergeCell ref="O8:O9"/>
    <mergeCell ref="I6:I7"/>
    <mergeCell ref="J6:J7"/>
  </mergeCells>
  <phoneticPr fontId="0" type="noConversion"/>
  <printOptions horizontalCentered="1" verticalCentered="1"/>
  <pageMargins left="0.35433070866141736" right="0.35433070866141736" top="0.39370078740157483" bottom="0.39370078740157483" header="0.11811023622047245" footer="0.11811023622047245"/>
  <pageSetup paperSize="9" scale="88" orientation="landscape" horizontalDpi="300" verticalDpi="300" r:id="rId1"/>
  <headerFooter alignWithMargins="0">
    <oddFooter>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d1c1ac-76d6-4abb-a998-3d57ba86bee2" xsi:nil="true"/>
    <lcf76f155ced4ddcb4097134ff3c332f xmlns="763676ff-cff1-4af4-9ef1-33802cb5f8f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24B11E2004FF4C87E6233265E8D68A" ma:contentTypeVersion="16" ma:contentTypeDescription="Create a new document." ma:contentTypeScope="" ma:versionID="228bcfafa31d88ea683fadeb996e53a7">
  <xsd:schema xmlns:xsd="http://www.w3.org/2001/XMLSchema" xmlns:xs="http://www.w3.org/2001/XMLSchema" xmlns:p="http://schemas.microsoft.com/office/2006/metadata/properties" xmlns:ns2="763676ff-cff1-4af4-9ef1-33802cb5f8f5" xmlns:ns3="5fd1c1ac-76d6-4abb-a998-3d57ba86bee2" targetNamespace="http://schemas.microsoft.com/office/2006/metadata/properties" ma:root="true" ma:fieldsID="8666bcfb2662eb965dacf6bbcc4fb6ad" ns2:_="" ns3:_="">
    <xsd:import namespace="763676ff-cff1-4af4-9ef1-33802cb5f8f5"/>
    <xsd:import namespace="5fd1c1ac-76d6-4abb-a998-3d57ba86be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676ff-cff1-4af4-9ef1-33802cb5f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29d7726-f9ee-4e71-ae24-49b9c364af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1c1ac-76d6-4abb-a998-3d57ba86bee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bb3cb9-6cdb-4ea4-b9b2-c72516174862}" ma:internalName="TaxCatchAll" ma:showField="CatchAllData" ma:web="5fd1c1ac-76d6-4abb-a998-3d57ba86be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1AA60-99EA-4EEA-8A7F-0F6EDA0A5107}">
  <ds:schemaRefs>
    <ds:schemaRef ds:uri="http://schemas.microsoft.com/office/2006/metadata/properties"/>
    <ds:schemaRef ds:uri="http://schemas.microsoft.com/office/infopath/2007/PartnerControls"/>
    <ds:schemaRef ds:uri="5fd1c1ac-76d6-4abb-a998-3d57ba86bee2"/>
    <ds:schemaRef ds:uri="763676ff-cff1-4af4-9ef1-33802cb5f8f5"/>
  </ds:schemaRefs>
</ds:datastoreItem>
</file>

<file path=customXml/itemProps2.xml><?xml version="1.0" encoding="utf-8"?>
<ds:datastoreItem xmlns:ds="http://schemas.openxmlformats.org/officeDocument/2006/customXml" ds:itemID="{C9AD738C-8FE0-4EFE-A5F1-C1987C2B1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676ff-cff1-4af4-9ef1-33802cb5f8f5"/>
    <ds:schemaRef ds:uri="5fd1c1ac-76d6-4abb-a998-3d57ba86be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C02BE3-9F14-41DD-B09B-85AB616B9B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Packard Bell 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A Smillie</dc:creator>
  <cp:lastModifiedBy>Andrew Godfrey</cp:lastModifiedBy>
  <cp:lastPrinted>2016-03-04T10:24:42Z</cp:lastPrinted>
  <dcterms:created xsi:type="dcterms:W3CDTF">1999-12-07T18:47:07Z</dcterms:created>
  <dcterms:modified xsi:type="dcterms:W3CDTF">2023-03-05T18:22:17Z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0x0101003B24B11E2004FF4C87E6233265E8D68A</vt:lpwstr>
  </property>
  <property fmtid="{D5CDD505-2E9C-101B-9397-08002B2CF9AE}" pid="3" name="MediaServiceImageTags">
    <vt:lpwstr/>
  </property>
</Properties>
</file>